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CHECK UP CONTROLLO SALONE" sheetId="1" r:id="rId1"/>
  </sheets>
  <calcPr calcId="125725"/>
</workbook>
</file>

<file path=xl/calcChain.xml><?xml version="1.0" encoding="utf-8"?>
<calcChain xmlns="http://schemas.openxmlformats.org/spreadsheetml/2006/main">
  <c r="C17" i="1"/>
  <c r="F19"/>
  <c r="C9"/>
  <c r="C37"/>
  <c r="C33"/>
  <c r="C29"/>
  <c r="C26"/>
  <c r="C13"/>
  <c r="F25"/>
  <c r="F33" l="1"/>
  <c r="F34" s="1"/>
  <c r="F20"/>
  <c r="F21" s="1"/>
  <c r="F45"/>
  <c r="F47" s="1"/>
  <c r="F36"/>
  <c r="F37" s="1"/>
  <c r="F44"/>
  <c r="F46" s="1"/>
  <c r="F49"/>
  <c r="F50" s="1"/>
  <c r="F30"/>
  <c r="F31" s="1"/>
  <c r="F40"/>
  <c r="F42" s="1"/>
  <c r="F39"/>
  <c r="F41" s="1"/>
  <c r="C38"/>
  <c r="C40" s="1"/>
  <c r="C41" s="1"/>
  <c r="C42" s="1"/>
  <c r="F24" l="1"/>
  <c r="F27" s="1"/>
  <c r="G27" s="1"/>
  <c r="F28" s="1"/>
</calcChain>
</file>

<file path=xl/sharedStrings.xml><?xml version="1.0" encoding="utf-8"?>
<sst xmlns="http://schemas.openxmlformats.org/spreadsheetml/2006/main" count="93" uniqueCount="78">
  <si>
    <t>SPESE DI MANUTENZIONE</t>
  </si>
  <si>
    <t>ASSICURAZIONI</t>
  </si>
  <si>
    <t>TOTALE</t>
  </si>
  <si>
    <t>UTENZE (LUCE, ACQUA, GAS, TELEFONO)</t>
  </si>
  <si>
    <t>COMMISSIONI BANCARIE E INTERESSI</t>
  </si>
  <si>
    <t>AFFITTI/MUTUI (QUOTA CAPITALE) /CONDOMINIO</t>
  </si>
  <si>
    <t>FORMAZIONE TECNICA (TAGLI, COLORI ECC)</t>
  </si>
  <si>
    <t>SPESE PER ACQUISTO PRODOTTI ANNUALI</t>
  </si>
  <si>
    <t>PRODOTTI PER I SERVIZI IN SALONE</t>
  </si>
  <si>
    <t>PRODOTTI PER LA RIVENDITA</t>
  </si>
  <si>
    <t>COMMERCIALISTA/CONSULENTE DEL LAVORO</t>
  </si>
  <si>
    <t>SPESE DI CANCELLERIA/RIVISTE</t>
  </si>
  <si>
    <t>SPESE PER LA FORMAZIONE PERSONALE ANNUALE</t>
  </si>
  <si>
    <t>SPESE PER LA PUBBLICITA' ANNUALE</t>
  </si>
  <si>
    <t>SPESE BANCARIE ANNUALI</t>
  </si>
  <si>
    <t>SPESE GENERALI ANNUALI</t>
  </si>
  <si>
    <t>SPESE PER IL PERSONALE ANNUALE</t>
  </si>
  <si>
    <t>STIPENDIO DEL TITOLARE</t>
  </si>
  <si>
    <t>INCASSI TOTALI ANNUALI</t>
  </si>
  <si>
    <t>RICAVI PER RIVENDITA</t>
  </si>
  <si>
    <t>FLUSSO DI CASSA ANTE IMPOSTE</t>
  </si>
  <si>
    <t>IVA VERSATA (CHIEDERE AL COMMERCIALISTA)</t>
  </si>
  <si>
    <t>INPS PERSONALE PAGATO (CHIEDERE AL COMMERCIALISTA)</t>
  </si>
  <si>
    <t>IRPEF SALDO E ACCONTI VERSATI (CHIEDERE AL COMMERCIALISTA)</t>
  </si>
  <si>
    <t>IRAP SALDO E ACCONTI VERSATI (CHIEDERE AL COMMERCIALISTA)</t>
  </si>
  <si>
    <t>SCRIVERE TUTTE LE USCITE LEGATE ALLE IMPOSTE PAGATE DURANTE L'ANNO</t>
  </si>
  <si>
    <t>RICAVI PER SERVIZI</t>
  </si>
  <si>
    <t>IMPORTANTE: TUTTE LE CIFRE DEVONO ESSERE INDICATE IVA ESCLUSA (PRENDERE I DATI DAL CONTO ECONOMICO DI FINE ANNO DA RICHIEDERE AL COMMERCIALISTA)</t>
  </si>
  <si>
    <t>TOTALE IMPOSTE VERSATE</t>
  </si>
  <si>
    <t>IMU IMMOBILE SALONE, TARI, DIRITTO CAMERALE E ADDIZIONALI IRPEF</t>
  </si>
  <si>
    <t>TOTALE USCITE ANTE IMPOSTE</t>
  </si>
  <si>
    <t>PUNTO DI PAREGGIO GIORNALIERO</t>
  </si>
  <si>
    <t>INCASSO MEDIO GIORNALIERO</t>
  </si>
  <si>
    <t>REDDITIVITA' MEDIA GIORNALIERA</t>
  </si>
  <si>
    <t>% EFFETTIVA</t>
  </si>
  <si>
    <t>% OTTIMALE</t>
  </si>
  <si>
    <t>SPESA DIPENDENTI (SALARI, CONTR., INAIL, TFR, RITENUTE ECC)</t>
  </si>
  <si>
    <t>PERCENTUALE COSTI GENERALI</t>
  </si>
  <si>
    <t>SPESA PUBBLICITARIA SU INTERNET</t>
  </si>
  <si>
    <t>SPESE PUBBLICITA' TRADIZIONALE E MATERIALE PROMOZIONALE</t>
  </si>
  <si>
    <t>TOTALE ENTRATE</t>
  </si>
  <si>
    <t>CALCOLO DELLO STATO DI SALUTE DEL SALONE POST IMPOSTE</t>
  </si>
  <si>
    <t>% DI REDDITIVITA ANTE IMPOSTE</t>
  </si>
  <si>
    <t>INDICE DI SALUTE DELLA REDDITIVITA' ANTE IMPOSTE</t>
  </si>
  <si>
    <t>PERCENTUALE COSTI PRODOTTI</t>
  </si>
  <si>
    <t>INDICE DI SALUTE DELLA REDDITIVITA' GIORNALIERA</t>
  </si>
  <si>
    <t>INDICE DI SALUTE DELLA % COSTI PRODOTTI SUI RICAVI</t>
  </si>
  <si>
    <t>PERCENTUALE OTTIMALE</t>
  </si>
  <si>
    <t>PERCENTUALE SPESE BANCARIE</t>
  </si>
  <si>
    <t>INDICE DI SALUTE DELLA % COSTI GENERALI SUI RICAVI</t>
  </si>
  <si>
    <t>INDICE DI SALUTE DELLA % COSTI BANCARI SUI RICAVI</t>
  </si>
  <si>
    <t>INDICE DI SALUTE DELLA % COSTI PUBBLICITARI TRADIZIONALI</t>
  </si>
  <si>
    <t>INDICE DI SALUTE DELLA % COSTI PUBBLICITARI SU INTERNET</t>
  </si>
  <si>
    <t>PERCENTUALE SPESE PER LA PUBBLICITA' TRADIZIONALE</t>
  </si>
  <si>
    <t>PERCENTUALE SPESE PER LA PUBBLICITA' SU INTERNET</t>
  </si>
  <si>
    <t>PERCENTUALE SPESE PER LA FORMAZIONE TECNICA</t>
  </si>
  <si>
    <t>PERCENTUALE SPESE PER LA FORMAZIONE MANAGERIALE</t>
  </si>
  <si>
    <t>INDICE DI SALUTE DELLA % COSTI FORMAZIONE MANAGERIALE</t>
  </si>
  <si>
    <t>INDICE DI SALUTE DELLA % COSTI FORMAZIONE TECNICA</t>
  </si>
  <si>
    <t>FORMAZIONE MANAGERIALE (LEADERSHIP, GESTIONE, MARKETING)</t>
  </si>
  <si>
    <t xml:space="preserve">% IMPOSTE </t>
  </si>
  <si>
    <t>&lt;=20%</t>
  </si>
  <si>
    <t>IMPORTANTE: COMPILARE SOLO LE CASELLE IN ROSSO.</t>
  </si>
  <si>
    <t>SCRIVERE I GIORNI DI APERTURA DEL SALONE ANNUALI</t>
  </si>
  <si>
    <t>CHECK UP - CONTROLLO DELLO STATO DI SALUTE DEL PROPRIO SALONE</t>
  </si>
  <si>
    <t>www.alteregoconsulting.it</t>
  </si>
  <si>
    <t>PERCENTUALE COSTI DIPENDENTI E TITOLARE</t>
  </si>
  <si>
    <t>INDICE DI SALUTE DELLA % COSTI DIPENDENTI E TITOLARE SUI RICAVI</t>
  </si>
  <si>
    <t>&lt;=1%</t>
  </si>
  <si>
    <t>&lt;=35%</t>
  </si>
  <si>
    <t>TRA 15% E 20%</t>
  </si>
  <si>
    <t>&lt;=18%</t>
  </si>
  <si>
    <t>&gt;= DEL 20%</t>
  </si>
  <si>
    <t>&gt;=5%</t>
  </si>
  <si>
    <t>1 - 1,50%</t>
  </si>
  <si>
    <t>0,50% - 1%</t>
  </si>
  <si>
    <t>1% - 2%</t>
  </si>
  <si>
    <t>ALTRE SPESE GENERALI (CAFFE', CARBURANTI,TRASPORTI,PULIZIE ECC)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</si>
</sst>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5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0" borderId="2" xfId="0" applyFont="1" applyBorder="1"/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44" fontId="3" fillId="0" borderId="2" xfId="2" applyFont="1" applyBorder="1"/>
    <xf numFmtId="0" fontId="3" fillId="0" borderId="0" xfId="0" applyFont="1" applyAlignment="1">
      <alignment horizontal="left"/>
    </xf>
    <xf numFmtId="0" fontId="7" fillId="2" borderId="0" xfId="0" applyFont="1" applyFill="1"/>
    <xf numFmtId="44" fontId="3" fillId="0" borderId="0" xfId="2" applyFont="1" applyBorder="1"/>
    <xf numFmtId="44" fontId="3" fillId="0" borderId="2" xfId="2" applyFont="1" applyBorder="1" applyAlignment="1">
      <alignment horizontal="center"/>
    </xf>
    <xf numFmtId="9" fontId="3" fillId="5" borderId="0" xfId="3" applyFont="1" applyFill="1" applyBorder="1" applyAlignment="1">
      <alignment horizontal="center"/>
    </xf>
    <xf numFmtId="10" fontId="3" fillId="0" borderId="2" xfId="3" applyNumberFormat="1" applyFont="1" applyBorder="1"/>
    <xf numFmtId="9" fontId="0" fillId="5" borderId="0" xfId="3" applyFont="1" applyFill="1" applyAlignment="1">
      <alignment horizontal="right"/>
    </xf>
    <xf numFmtId="0" fontId="8" fillId="2" borderId="0" xfId="0" applyFont="1" applyFill="1"/>
    <xf numFmtId="164" fontId="0" fillId="3" borderId="1" xfId="1" applyNumberFormat="1" applyFont="1" applyFill="1" applyBorder="1" applyProtection="1">
      <protection locked="0"/>
    </xf>
    <xf numFmtId="164" fontId="0" fillId="3" borderId="0" xfId="1" applyNumberFormat="1" applyFont="1" applyFill="1" applyBorder="1" applyProtection="1">
      <protection locked="0"/>
    </xf>
    <xf numFmtId="165" fontId="0" fillId="3" borderId="1" xfId="1" applyNumberFormat="1" applyFont="1" applyFill="1" applyBorder="1" applyProtection="1">
      <protection locked="0"/>
    </xf>
    <xf numFmtId="0" fontId="9" fillId="2" borderId="0" xfId="4" applyFont="1" applyFill="1" applyAlignment="1" applyProtection="1"/>
    <xf numFmtId="10" fontId="3" fillId="0" borderId="0" xfId="3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0" fillId="5" borderId="0" xfId="3" applyFont="1" applyFill="1" applyAlignment="1">
      <alignment horizontal="center"/>
    </xf>
    <xf numFmtId="10" fontId="0" fillId="5" borderId="0" xfId="3" applyNumberFormat="1" applyFont="1" applyFill="1" applyAlignment="1">
      <alignment horizontal="center"/>
    </xf>
    <xf numFmtId="10" fontId="3" fillId="0" borderId="2" xfId="3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</cellXfs>
  <cellStyles count="5">
    <cellStyle name="Collegamento ipertestuale" xfId="4" builtinId="8"/>
    <cellStyle name="Migliaia" xfId="1" builtinId="3"/>
    <cellStyle name="Normale" xfId="0" builtinId="0"/>
    <cellStyle name="Percentuale" xfId="3" builtinId="5"/>
    <cellStyle name="Valuta" xfId="2" builtinId="4"/>
  </cellStyles>
  <dxfs count="6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ALTEREGOCONSULTING.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9525</xdr:rowOff>
    </xdr:from>
    <xdr:to>
      <xdr:col>2</xdr:col>
      <xdr:colOff>942975</xdr:colOff>
      <xdr:row>5</xdr:row>
      <xdr:rowOff>142875</xdr:rowOff>
    </xdr:to>
    <xdr:sp macro="" textlink="">
      <xdr:nvSpPr>
        <xdr:cNvPr id="2" name="Freccia in giù 1"/>
        <xdr:cNvSpPr/>
      </xdr:nvSpPr>
      <xdr:spPr>
        <a:xfrm>
          <a:off x="5676900" y="638175"/>
          <a:ext cx="409575" cy="514350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4</xdr:col>
      <xdr:colOff>4171950</xdr:colOff>
      <xdr:row>0</xdr:row>
      <xdr:rowOff>57150</xdr:rowOff>
    </xdr:from>
    <xdr:to>
      <xdr:col>8</xdr:col>
      <xdr:colOff>369743</xdr:colOff>
      <xdr:row>3</xdr:row>
      <xdr:rowOff>161925</xdr:rowOff>
    </xdr:to>
    <xdr:pic>
      <xdr:nvPicPr>
        <xdr:cNvPr id="3" name="Immagine 2" descr="logo ufficiale1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58425" y="57150"/>
          <a:ext cx="41719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teregoconsulting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showRowColHeaders="0" tabSelected="1" zoomScale="88" zoomScaleNormal="88" workbookViewId="0">
      <selection activeCell="C7" sqref="C7"/>
    </sheetView>
  </sheetViews>
  <sheetFormatPr defaultRowHeight="15"/>
  <cols>
    <col min="1" max="1" width="1.85546875" customWidth="1"/>
    <col min="2" max="2" width="60.5703125" customWidth="1"/>
    <col min="3" max="3" width="22.140625" customWidth="1"/>
    <col min="4" max="4" width="6.7109375" customWidth="1"/>
    <col min="5" max="5" width="62.85546875" customWidth="1"/>
    <col min="6" max="6" width="29" customWidth="1"/>
    <col min="7" max="7" width="15.140625" customWidth="1"/>
    <col min="8" max="8" width="12.57031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9.5">
      <c r="A2" s="1"/>
      <c r="B2" s="25" t="s">
        <v>64</v>
      </c>
      <c r="C2" s="25"/>
      <c r="D2" s="25"/>
      <c r="E2" s="25"/>
      <c r="F2" s="1"/>
      <c r="G2" s="1"/>
      <c r="H2" s="1"/>
      <c r="I2" s="1"/>
    </row>
    <row r="3" spans="1:9">
      <c r="A3" s="1"/>
      <c r="B3" s="12" t="s">
        <v>27</v>
      </c>
      <c r="C3" s="7"/>
      <c r="D3" s="7"/>
      <c r="E3" s="7"/>
      <c r="F3" s="1"/>
      <c r="G3" s="1"/>
      <c r="H3" s="1"/>
      <c r="I3" s="1"/>
    </row>
    <row r="4" spans="1:9" ht="15.75" thickBot="1">
      <c r="A4" s="1"/>
      <c r="B4" s="18" t="s">
        <v>62</v>
      </c>
      <c r="C4" s="7"/>
      <c r="D4" s="7"/>
      <c r="E4" s="7"/>
      <c r="F4" s="7"/>
      <c r="G4" s="1"/>
      <c r="H4" s="1"/>
      <c r="I4" s="1"/>
    </row>
    <row r="5" spans="1:9" ht="15.75" thickBot="1">
      <c r="A5" s="1"/>
      <c r="B5" s="1"/>
      <c r="C5" s="1"/>
      <c r="D5" s="1"/>
      <c r="E5" s="5" t="s">
        <v>63</v>
      </c>
      <c r="F5" s="21"/>
      <c r="G5" s="1"/>
      <c r="H5" s="1"/>
      <c r="I5" s="1"/>
    </row>
    <row r="6" spans="1:9" ht="15.75" thickBot="1">
      <c r="A6" s="1"/>
      <c r="B6" s="3" t="s">
        <v>18</v>
      </c>
      <c r="C6" s="1"/>
      <c r="D6" s="1"/>
      <c r="E6" s="1"/>
      <c r="F6" s="1"/>
      <c r="G6" s="1"/>
      <c r="H6" s="1"/>
      <c r="I6" s="1"/>
    </row>
    <row r="7" spans="1:9" ht="15.75" thickBot="1">
      <c r="A7" s="1"/>
      <c r="B7" s="5" t="s">
        <v>26</v>
      </c>
      <c r="C7" s="19"/>
      <c r="D7" s="1"/>
      <c r="E7" s="24" t="s">
        <v>25</v>
      </c>
      <c r="F7" s="24"/>
      <c r="G7" s="1"/>
      <c r="H7" s="1"/>
      <c r="I7" s="1"/>
    </row>
    <row r="8" spans="1:9" ht="15.75" thickBot="1">
      <c r="A8" s="1"/>
      <c r="B8" s="5" t="s">
        <v>19</v>
      </c>
      <c r="C8" s="20"/>
      <c r="D8" s="1"/>
      <c r="E8" s="1"/>
      <c r="F8" s="1"/>
      <c r="G8" s="1"/>
      <c r="H8" s="1"/>
      <c r="I8" s="1"/>
    </row>
    <row r="9" spans="1:9" ht="15.75" thickBot="1">
      <c r="A9" s="1"/>
      <c r="B9" s="6" t="s">
        <v>40</v>
      </c>
      <c r="C9" s="10">
        <f>C7+C8</f>
        <v>0</v>
      </c>
      <c r="D9" s="1"/>
      <c r="E9" s="5" t="s">
        <v>21</v>
      </c>
      <c r="F9" s="19"/>
      <c r="G9" s="30"/>
      <c r="H9" s="1"/>
      <c r="I9" s="1"/>
    </row>
    <row r="10" spans="1:9" ht="15.75" thickBot="1">
      <c r="A10" s="1"/>
      <c r="B10" s="3" t="s">
        <v>7</v>
      </c>
      <c r="C10" s="1"/>
      <c r="D10" s="1"/>
      <c r="E10" s="1"/>
      <c r="F10" s="1"/>
      <c r="G10" s="1"/>
      <c r="H10" s="1"/>
      <c r="I10" s="1"/>
    </row>
    <row r="11" spans="1:9" ht="15.75" thickBot="1">
      <c r="A11" s="1"/>
      <c r="B11" s="5" t="s">
        <v>8</v>
      </c>
      <c r="C11" s="19"/>
      <c r="D11" s="1"/>
      <c r="E11" s="5" t="s">
        <v>22</v>
      </c>
      <c r="F11" s="19"/>
      <c r="G11" s="1"/>
      <c r="H11" s="1"/>
      <c r="I11" s="1"/>
    </row>
    <row r="12" spans="1:9" ht="15.75" thickBot="1">
      <c r="A12" s="1"/>
      <c r="B12" s="5" t="s">
        <v>9</v>
      </c>
      <c r="C12" s="20"/>
      <c r="D12" s="1"/>
      <c r="E12" s="1"/>
      <c r="F12" s="1"/>
      <c r="G12" s="1"/>
      <c r="H12" s="1"/>
      <c r="I12" s="1"/>
    </row>
    <row r="13" spans="1:9" ht="15.75" thickBot="1">
      <c r="A13" s="1"/>
      <c r="B13" s="6" t="s">
        <v>2</v>
      </c>
      <c r="C13" s="10">
        <f>C12+C11</f>
        <v>0</v>
      </c>
      <c r="D13" s="1"/>
      <c r="E13" s="5" t="s">
        <v>23</v>
      </c>
      <c r="F13" s="19"/>
      <c r="G13" s="1"/>
      <c r="H13" s="1"/>
      <c r="I13" s="1"/>
    </row>
    <row r="14" spans="1:9" ht="15.75" thickBot="1">
      <c r="A14" s="1"/>
      <c r="B14" s="3" t="s">
        <v>16</v>
      </c>
      <c r="C14" s="2"/>
      <c r="D14" s="1"/>
      <c r="E14" s="1"/>
      <c r="F14" s="1"/>
      <c r="G14" s="1"/>
      <c r="H14" s="1"/>
      <c r="I14" s="1"/>
    </row>
    <row r="15" spans="1:9" ht="15.75" thickBot="1">
      <c r="A15" s="1"/>
      <c r="B15" s="5" t="s">
        <v>36</v>
      </c>
      <c r="C15" s="19"/>
      <c r="D15" s="1"/>
      <c r="E15" s="5" t="s">
        <v>24</v>
      </c>
      <c r="F15" s="19"/>
      <c r="G15" s="1"/>
      <c r="H15" s="1"/>
      <c r="I15" s="1"/>
    </row>
    <row r="16" spans="1:9" ht="15.75" thickBot="1">
      <c r="A16" s="1"/>
      <c r="B16" s="5" t="s">
        <v>17</v>
      </c>
      <c r="C16" s="19"/>
      <c r="D16" s="1"/>
      <c r="E16" s="1"/>
      <c r="F16" s="1"/>
      <c r="G16" s="1"/>
      <c r="H16" s="1"/>
      <c r="I16" s="1"/>
    </row>
    <row r="17" spans="1:9" ht="15.75" thickBot="1">
      <c r="A17" s="1"/>
      <c r="B17" s="6" t="s">
        <v>2</v>
      </c>
      <c r="C17" s="10">
        <f>C16+C15</f>
        <v>0</v>
      </c>
      <c r="D17" s="1"/>
      <c r="E17" s="5" t="s">
        <v>29</v>
      </c>
      <c r="F17" s="19"/>
      <c r="G17" s="1"/>
      <c r="H17" s="1"/>
      <c r="I17" s="1"/>
    </row>
    <row r="18" spans="1:9" ht="15.75" thickBot="1">
      <c r="A18" s="1"/>
      <c r="B18" s="3" t="s">
        <v>15</v>
      </c>
      <c r="C18" s="1"/>
      <c r="D18" s="1"/>
      <c r="E18" s="1"/>
      <c r="F18" s="1"/>
      <c r="G18" s="1"/>
      <c r="H18" s="1"/>
      <c r="I18" s="1"/>
    </row>
    <row r="19" spans="1:9" ht="15.75" thickBot="1">
      <c r="A19" s="1"/>
      <c r="B19" s="4" t="s">
        <v>10</v>
      </c>
      <c r="C19" s="19"/>
      <c r="D19" s="1"/>
      <c r="E19" s="8" t="s">
        <v>28</v>
      </c>
      <c r="F19" s="10">
        <f>F9+F11+F13+F15+F17</f>
        <v>0</v>
      </c>
      <c r="G19" s="1"/>
      <c r="H19" s="1"/>
      <c r="I19" s="1"/>
    </row>
    <row r="20" spans="1:9" ht="15.75" thickBot="1">
      <c r="A20" s="1"/>
      <c r="B20" s="4" t="s">
        <v>0</v>
      </c>
      <c r="C20" s="19"/>
      <c r="D20" s="1"/>
      <c r="E20" s="5" t="s">
        <v>60</v>
      </c>
      <c r="F20" s="16" t="e">
        <f>F19/C9</f>
        <v>#DIV/0!</v>
      </c>
      <c r="G20" s="17" t="s">
        <v>61</v>
      </c>
      <c r="H20" s="11" t="s">
        <v>35</v>
      </c>
      <c r="I20" s="1"/>
    </row>
    <row r="21" spans="1:9" ht="15.75" thickBot="1">
      <c r="A21" s="1"/>
      <c r="B21" s="4" t="s">
        <v>1</v>
      </c>
      <c r="C21" s="19"/>
      <c r="D21" s="1"/>
      <c r="E21" s="1"/>
      <c r="F21" s="29" t="e">
        <f>IF(F20&gt;=20%,"IMPOSTE ELEVATE","")</f>
        <v>#DIV/0!</v>
      </c>
      <c r="G21" s="1"/>
      <c r="H21" s="1"/>
      <c r="I21" s="1"/>
    </row>
    <row r="22" spans="1:9" ht="20.25" thickBot="1">
      <c r="A22" s="1"/>
      <c r="B22" s="4" t="s">
        <v>5</v>
      </c>
      <c r="C22" s="19"/>
      <c r="D22" s="1"/>
      <c r="E22" s="25" t="s">
        <v>41</v>
      </c>
      <c r="F22" s="25"/>
      <c r="G22" s="1"/>
      <c r="H22" s="9"/>
      <c r="I22" s="1"/>
    </row>
    <row r="23" spans="1:9" ht="15.75" thickBot="1">
      <c r="A23" s="1"/>
      <c r="B23" s="4" t="s">
        <v>3</v>
      </c>
      <c r="C23" s="19"/>
      <c r="D23" s="1"/>
      <c r="E23" s="1"/>
      <c r="F23" s="1"/>
      <c r="G23" s="1"/>
      <c r="H23" s="1"/>
      <c r="I23" s="1"/>
    </row>
    <row r="24" spans="1:9" ht="15.75" thickBot="1">
      <c r="A24" s="1"/>
      <c r="B24" s="4" t="s">
        <v>11</v>
      </c>
      <c r="C24" s="19"/>
      <c r="D24" s="1"/>
      <c r="E24" s="8" t="s">
        <v>31</v>
      </c>
      <c r="F24" s="10" t="e">
        <f>(C38+F19)/F5</f>
        <v>#DIV/0!</v>
      </c>
      <c r="G24" s="1"/>
      <c r="H24" s="1"/>
      <c r="I24" s="1"/>
    </row>
    <row r="25" spans="1:9" ht="15.75" thickBot="1">
      <c r="A25" s="1"/>
      <c r="B25" s="4" t="s">
        <v>77</v>
      </c>
      <c r="C25" s="19"/>
      <c r="D25" s="1"/>
      <c r="E25" s="8" t="s">
        <v>32</v>
      </c>
      <c r="F25" s="10" t="e">
        <f>(C7+C8)/F5</f>
        <v>#DIV/0!</v>
      </c>
      <c r="G25" s="1"/>
      <c r="H25" s="1"/>
      <c r="I25" s="1"/>
    </row>
    <row r="26" spans="1:9">
      <c r="A26" s="1"/>
      <c r="B26" s="6" t="s">
        <v>2</v>
      </c>
      <c r="C26" s="10">
        <f>C19+C20+C21+C22+C23+C24+C25</f>
        <v>0</v>
      </c>
      <c r="D26" s="1"/>
      <c r="E26" s="1"/>
      <c r="F26" s="1"/>
      <c r="G26" s="1"/>
      <c r="H26" s="1"/>
      <c r="I26" s="1"/>
    </row>
    <row r="27" spans="1:9" ht="15.75" thickBot="1">
      <c r="A27" s="1"/>
      <c r="B27" s="3" t="s">
        <v>14</v>
      </c>
      <c r="C27" s="1"/>
      <c r="D27" s="1"/>
      <c r="E27" s="8" t="s">
        <v>33</v>
      </c>
      <c r="F27" s="10" t="e">
        <f>F25-F24</f>
        <v>#DIV/0!</v>
      </c>
      <c r="G27" s="28" t="e">
        <f>F27/F25</f>
        <v>#DIV/0!</v>
      </c>
      <c r="H27" s="11" t="s">
        <v>34</v>
      </c>
      <c r="I27" s="1"/>
    </row>
    <row r="28" spans="1:9" ht="15.75" thickBot="1">
      <c r="A28" s="1"/>
      <c r="B28" s="5" t="s">
        <v>4</v>
      </c>
      <c r="C28" s="19"/>
      <c r="D28" s="1"/>
      <c r="E28" s="8" t="s">
        <v>45</v>
      </c>
      <c r="F28" s="14" t="e">
        <f>IF(G27&gt;=5%,"STATO OTTIMALE","STATO PREOCCUPANTE")</f>
        <v>#DIV/0!</v>
      </c>
      <c r="G28" s="27" t="s">
        <v>73</v>
      </c>
      <c r="H28" s="11" t="s">
        <v>35</v>
      </c>
      <c r="I28" s="1"/>
    </row>
    <row r="29" spans="1:9">
      <c r="A29" s="1"/>
      <c r="B29" s="6" t="s">
        <v>2</v>
      </c>
      <c r="C29" s="10">
        <f>C28</f>
        <v>0</v>
      </c>
      <c r="D29" s="1"/>
      <c r="E29" s="1"/>
      <c r="F29" s="1"/>
      <c r="G29" s="1"/>
      <c r="H29" s="1"/>
      <c r="I29" s="1"/>
    </row>
    <row r="30" spans="1:9" ht="15.75" thickBot="1">
      <c r="A30" s="1"/>
      <c r="B30" s="3" t="s">
        <v>13</v>
      </c>
      <c r="C30" s="1"/>
      <c r="D30" s="1"/>
      <c r="E30" s="8" t="s">
        <v>44</v>
      </c>
      <c r="F30" s="16" t="e">
        <f>C13/C9</f>
        <v>#DIV/0!</v>
      </c>
      <c r="G30" s="26" t="s">
        <v>70</v>
      </c>
      <c r="H30" s="11" t="s">
        <v>35</v>
      </c>
      <c r="I30" s="1"/>
    </row>
    <row r="31" spans="1:9" ht="15.75" thickBot="1">
      <c r="A31" s="1"/>
      <c r="B31" s="4" t="s">
        <v>39</v>
      </c>
      <c r="C31" s="19"/>
      <c r="D31" s="1"/>
      <c r="E31" s="8" t="s">
        <v>46</v>
      </c>
      <c r="F31" s="14" t="e">
        <f>IF(AND(F30&gt;=15%,F30&lt;=20%),"PERCENTUALE OTTIMALE","PERCENTUALE NON OTTIMALE")</f>
        <v>#DIV/0!</v>
      </c>
      <c r="G31" s="1"/>
      <c r="H31" s="1"/>
      <c r="I31" s="1"/>
    </row>
    <row r="32" spans="1:9">
      <c r="A32" s="1"/>
      <c r="B32" s="4" t="s">
        <v>38</v>
      </c>
      <c r="C32" s="20"/>
      <c r="D32" s="1"/>
      <c r="E32" s="1"/>
      <c r="F32" s="1"/>
      <c r="G32" s="1"/>
      <c r="H32" s="1"/>
      <c r="I32" s="1"/>
    </row>
    <row r="33" spans="1:9">
      <c r="A33" s="1"/>
      <c r="B33" s="6" t="s">
        <v>2</v>
      </c>
      <c r="C33" s="10">
        <f>C32+C31</f>
        <v>0</v>
      </c>
      <c r="D33" s="1"/>
      <c r="E33" s="8" t="s">
        <v>37</v>
      </c>
      <c r="F33" s="16" t="e">
        <f>C26/C9</f>
        <v>#DIV/0!</v>
      </c>
      <c r="G33" s="26" t="s">
        <v>71</v>
      </c>
      <c r="H33" s="11" t="s">
        <v>35</v>
      </c>
      <c r="I33" s="1"/>
    </row>
    <row r="34" spans="1:9" ht="15.75" thickBot="1">
      <c r="A34" s="1"/>
      <c r="B34" s="3" t="s">
        <v>12</v>
      </c>
      <c r="C34" s="1"/>
      <c r="D34" s="1"/>
      <c r="E34" s="8" t="s">
        <v>49</v>
      </c>
      <c r="F34" s="14" t="e">
        <f>IF(F33&lt;=18%,"PERCENTUALE OTTIMALE","PERCENTUALE NON OTTIMALE")</f>
        <v>#DIV/0!</v>
      </c>
      <c r="G34" s="1"/>
      <c r="H34" s="1"/>
      <c r="I34" s="1"/>
    </row>
    <row r="35" spans="1:9" ht="15.75" thickBot="1">
      <c r="A35" s="1"/>
      <c r="B35" s="4" t="s">
        <v>6</v>
      </c>
      <c r="C35" s="19"/>
      <c r="D35" s="1"/>
      <c r="E35" s="1"/>
      <c r="F35" s="1"/>
      <c r="G35" s="1"/>
      <c r="H35" s="1"/>
      <c r="I35" s="1"/>
    </row>
    <row r="36" spans="1:9" ht="15.75" thickBot="1">
      <c r="A36" s="1"/>
      <c r="B36" s="4" t="s">
        <v>59</v>
      </c>
      <c r="C36" s="19"/>
      <c r="D36" s="1"/>
      <c r="E36" s="8" t="s">
        <v>48</v>
      </c>
      <c r="F36" s="16" t="e">
        <f>C29/C9</f>
        <v>#DIV/0!</v>
      </c>
      <c r="G36" s="26" t="s">
        <v>68</v>
      </c>
      <c r="H36" s="11" t="s">
        <v>35</v>
      </c>
      <c r="I36" s="1"/>
    </row>
    <row r="37" spans="1:9">
      <c r="A37" s="1"/>
      <c r="B37" s="6" t="s">
        <v>2</v>
      </c>
      <c r="C37" s="10">
        <f>C36+C35</f>
        <v>0</v>
      </c>
      <c r="D37" s="1"/>
      <c r="E37" s="8" t="s">
        <v>50</v>
      </c>
      <c r="F37" s="14" t="e">
        <f>IF(F36&lt;=1%,"PERCENTUALE OTTIMALE","PERCENTUALE NON OTTIMALE")</f>
        <v>#DIV/0!</v>
      </c>
      <c r="G37" s="1"/>
      <c r="H37" s="1"/>
      <c r="I37" s="1"/>
    </row>
    <row r="38" spans="1:9">
      <c r="A38" s="1"/>
      <c r="B38" s="6" t="s">
        <v>30</v>
      </c>
      <c r="C38" s="10">
        <f>C37+C33+C29+C26+C17+C13</f>
        <v>0</v>
      </c>
      <c r="D38" s="1"/>
      <c r="E38" s="1"/>
      <c r="F38" s="1"/>
      <c r="G38" s="1"/>
      <c r="H38" s="1"/>
      <c r="I38" s="1"/>
    </row>
    <row r="39" spans="1:9">
      <c r="A39" s="1"/>
      <c r="B39" s="6"/>
      <c r="C39" s="6"/>
      <c r="D39" s="1"/>
      <c r="E39" s="8" t="s">
        <v>53</v>
      </c>
      <c r="F39" s="16" t="e">
        <f>C31/C9</f>
        <v>#DIV/0!</v>
      </c>
      <c r="G39" s="26" t="s">
        <v>75</v>
      </c>
      <c r="H39" s="11" t="s">
        <v>35</v>
      </c>
      <c r="I39" s="1"/>
    </row>
    <row r="40" spans="1:9">
      <c r="A40" s="1"/>
      <c r="B40" s="6" t="s">
        <v>20</v>
      </c>
      <c r="C40" s="13">
        <f>C9-C38</f>
        <v>0</v>
      </c>
      <c r="D40" s="1"/>
      <c r="E40" s="8" t="s">
        <v>54</v>
      </c>
      <c r="F40" s="16" t="e">
        <f>C32/C9</f>
        <v>#DIV/0!</v>
      </c>
      <c r="G40" s="26" t="s">
        <v>76</v>
      </c>
      <c r="H40" s="11" t="s">
        <v>35</v>
      </c>
      <c r="I40" s="1"/>
    </row>
    <row r="41" spans="1:9">
      <c r="A41" s="1"/>
      <c r="B41" s="6" t="s">
        <v>42</v>
      </c>
      <c r="C41" s="23" t="e">
        <f>C40/C9</f>
        <v>#DIV/0!</v>
      </c>
      <c r="D41" s="1"/>
      <c r="E41" s="8" t="s">
        <v>51</v>
      </c>
      <c r="F41" s="14" t="e">
        <f>IF(AND(F39&gt;=0.5%,F39&lt;=1%),"PERCENTUALE OTTIMALE","PERCENTUALE NON OTTIMALE")</f>
        <v>#DIV/0!</v>
      </c>
      <c r="G41" s="1"/>
      <c r="H41" s="1"/>
      <c r="I41" s="1"/>
    </row>
    <row r="42" spans="1:9">
      <c r="A42" s="1"/>
      <c r="B42" s="6" t="s">
        <v>43</v>
      </c>
      <c r="C42" s="14" t="e">
        <f>IF(C41&gt;=20%,"STATO OTTIMALE","STATO PREOCCUPANTE")</f>
        <v>#DIV/0!</v>
      </c>
      <c r="D42" s="1"/>
      <c r="E42" s="8" t="s">
        <v>52</v>
      </c>
      <c r="F42" s="14" t="e">
        <f>IF(AND(F40&gt;=1%,F40&lt;=2%),"PERCENTUALE OTTIMALE","PERCENTUALE NON OTTIMALE")</f>
        <v>#DIV/0!</v>
      </c>
      <c r="G42" s="1"/>
      <c r="H42" s="1"/>
      <c r="I42" s="1"/>
    </row>
    <row r="43" spans="1:9">
      <c r="A43" s="1"/>
      <c r="B43" s="6" t="s">
        <v>47</v>
      </c>
      <c r="C43" s="15" t="s">
        <v>72</v>
      </c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8" t="s">
        <v>55</v>
      </c>
      <c r="F44" s="16" t="e">
        <f>C35/C9</f>
        <v>#DIV/0!</v>
      </c>
      <c r="G44" s="26" t="s">
        <v>74</v>
      </c>
      <c r="H44" s="11" t="s">
        <v>35</v>
      </c>
      <c r="I44" s="1"/>
    </row>
    <row r="45" spans="1:9">
      <c r="A45" s="1"/>
      <c r="B45" s="1"/>
      <c r="C45" s="1"/>
      <c r="D45" s="1"/>
      <c r="E45" s="8" t="s">
        <v>56</v>
      </c>
      <c r="F45" s="16" t="e">
        <f>C36/C9</f>
        <v>#DIV/0!</v>
      </c>
      <c r="G45" s="26" t="s">
        <v>74</v>
      </c>
      <c r="H45" s="11" t="s">
        <v>35</v>
      </c>
      <c r="I45" s="1"/>
    </row>
    <row r="46" spans="1:9">
      <c r="A46" s="1"/>
      <c r="B46" s="1"/>
      <c r="C46" s="1"/>
      <c r="D46" s="1"/>
      <c r="E46" s="8" t="s">
        <v>58</v>
      </c>
      <c r="F46" s="14" t="e">
        <f>IF(AND(F44&gt;=1,F44&lt;=1.5%),"PERCENTUALE OTTIMALE","PERCENTUALE NON OTTIMALE")</f>
        <v>#DIV/0!</v>
      </c>
      <c r="G46" s="1"/>
      <c r="H46" s="1"/>
      <c r="I46" s="1"/>
    </row>
    <row r="47" spans="1:9">
      <c r="A47" s="1"/>
      <c r="B47" s="1"/>
      <c r="C47" s="1"/>
      <c r="D47" s="1"/>
      <c r="E47" s="8" t="s">
        <v>57</v>
      </c>
      <c r="F47" s="14" t="e">
        <f>IF(AND(F45&gt;=1%,F45&lt;=1.5%),"PERCENTUALE OTTIMALE","PERCENTUALE NON OTTIMALE")</f>
        <v>#DIV/0!</v>
      </c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8" t="s">
        <v>66</v>
      </c>
      <c r="F49" s="16" t="e">
        <f>C17/C9</f>
        <v>#DIV/0!</v>
      </c>
      <c r="G49" s="26" t="s">
        <v>69</v>
      </c>
      <c r="H49" s="11" t="s">
        <v>35</v>
      </c>
      <c r="I49" s="1"/>
    </row>
    <row r="50" spans="1:9">
      <c r="A50" s="1"/>
      <c r="B50" s="1"/>
      <c r="C50" s="1"/>
      <c r="D50" s="1"/>
      <c r="E50" s="8" t="s">
        <v>67</v>
      </c>
      <c r="F50" s="14" t="e">
        <f>IF(F49&lt;=35%,"PERCENTUALE OTTIMALE","PERCENTUALE NON OTTIMALE")</f>
        <v>#DIV/0!</v>
      </c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 ht="19.5">
      <c r="A52" s="1"/>
      <c r="B52" s="1"/>
      <c r="C52" s="1"/>
      <c r="D52" s="1"/>
      <c r="E52" s="22" t="s">
        <v>65</v>
      </c>
      <c r="F52" s="1"/>
      <c r="G52" s="1"/>
      <c r="H52" s="1"/>
      <c r="I52" s="1"/>
    </row>
  </sheetData>
  <sheetProtection password="D9F1" sheet="1" objects="1" scenarios="1"/>
  <mergeCells count="3">
    <mergeCell ref="E7:F7"/>
    <mergeCell ref="B2:E2"/>
    <mergeCell ref="E22:F22"/>
  </mergeCells>
  <conditionalFormatting sqref="C19:C25 C15:C16 C31:C32 C11:C12 C36">
    <cfRule type="expression" dxfId="66" priority="92">
      <formula>$C$20&lt;&gt;""</formula>
    </cfRule>
  </conditionalFormatting>
  <conditionalFormatting sqref="C19:C25 C15:C16 C31:C32 C11:C12 C36">
    <cfRule type="expression" dxfId="65" priority="91">
      <formula>$C$19=""</formula>
    </cfRule>
  </conditionalFormatting>
  <conditionalFormatting sqref="C19:C25 C15:C16 C31:C32 C11:C12 C36">
    <cfRule type="expression" dxfId="64" priority="90">
      <formula>C11=""</formula>
    </cfRule>
  </conditionalFormatting>
  <conditionalFormatting sqref="C19:C25 C15:C16 C31:C32 C11:C12 C36">
    <cfRule type="expression" dxfId="63" priority="89">
      <formula>C11&lt;&gt;""</formula>
    </cfRule>
  </conditionalFormatting>
  <conditionalFormatting sqref="C28">
    <cfRule type="expression" dxfId="62" priority="88">
      <formula>$C$20&lt;&gt;""</formula>
    </cfRule>
  </conditionalFormatting>
  <conditionalFormatting sqref="C28">
    <cfRule type="expression" dxfId="61" priority="87">
      <formula>$C$19=""</formula>
    </cfRule>
  </conditionalFormatting>
  <conditionalFormatting sqref="C28">
    <cfRule type="expression" dxfId="60" priority="86">
      <formula>C28=""</formula>
    </cfRule>
  </conditionalFormatting>
  <conditionalFormatting sqref="C28">
    <cfRule type="expression" dxfId="59" priority="85">
      <formula>C28&lt;&gt;""</formula>
    </cfRule>
  </conditionalFormatting>
  <conditionalFormatting sqref="C7:C8">
    <cfRule type="expression" dxfId="58" priority="84">
      <formula>$C$20&lt;&gt;""</formula>
    </cfRule>
  </conditionalFormatting>
  <conditionalFormatting sqref="C7:C8">
    <cfRule type="expression" dxfId="57" priority="83">
      <formula>$C$19=""</formula>
    </cfRule>
  </conditionalFormatting>
  <conditionalFormatting sqref="C7:C8">
    <cfRule type="expression" dxfId="56" priority="82">
      <formula>C7=""</formula>
    </cfRule>
  </conditionalFormatting>
  <conditionalFormatting sqref="C7:C8">
    <cfRule type="expression" dxfId="55" priority="81">
      <formula>C7&lt;&gt;""</formula>
    </cfRule>
  </conditionalFormatting>
  <conditionalFormatting sqref="C35">
    <cfRule type="expression" dxfId="54" priority="80">
      <formula>$C$20&lt;&gt;""</formula>
    </cfRule>
  </conditionalFormatting>
  <conditionalFormatting sqref="C35">
    <cfRule type="expression" dxfId="53" priority="79">
      <formula>$C$19=""</formula>
    </cfRule>
  </conditionalFormatting>
  <conditionalFormatting sqref="C35">
    <cfRule type="expression" dxfId="52" priority="78">
      <formula>C35=""</formula>
    </cfRule>
  </conditionalFormatting>
  <conditionalFormatting sqref="C35">
    <cfRule type="expression" dxfId="51" priority="77">
      <formula>C35&lt;&gt;""</formula>
    </cfRule>
  </conditionalFormatting>
  <conditionalFormatting sqref="F11">
    <cfRule type="expression" dxfId="50" priority="68">
      <formula>$C$20&lt;&gt;""</formula>
    </cfRule>
  </conditionalFormatting>
  <conditionalFormatting sqref="F11">
    <cfRule type="expression" dxfId="49" priority="67">
      <formula>$C$19=""</formula>
    </cfRule>
  </conditionalFormatting>
  <conditionalFormatting sqref="F11">
    <cfRule type="expression" dxfId="48" priority="66">
      <formula>F11=""</formula>
    </cfRule>
  </conditionalFormatting>
  <conditionalFormatting sqref="F11">
    <cfRule type="expression" dxfId="47" priority="65">
      <formula>F11&lt;&gt;""</formula>
    </cfRule>
  </conditionalFormatting>
  <conditionalFormatting sqref="F9">
    <cfRule type="expression" dxfId="46" priority="72">
      <formula>$C$20&lt;&gt;""</formula>
    </cfRule>
  </conditionalFormatting>
  <conditionalFormatting sqref="F9">
    <cfRule type="expression" dxfId="45" priority="71">
      <formula>$C$19=""</formula>
    </cfRule>
  </conditionalFormatting>
  <conditionalFormatting sqref="F9">
    <cfRule type="expression" dxfId="44" priority="70">
      <formula>F9=""</formula>
    </cfRule>
  </conditionalFormatting>
  <conditionalFormatting sqref="F9">
    <cfRule type="expression" dxfId="43" priority="69">
      <formula>F9&lt;&gt;""</formula>
    </cfRule>
  </conditionalFormatting>
  <conditionalFormatting sqref="F13">
    <cfRule type="expression" dxfId="42" priority="64">
      <formula>$C$20&lt;&gt;""</formula>
    </cfRule>
  </conditionalFormatting>
  <conditionalFormatting sqref="F13">
    <cfRule type="expression" dxfId="41" priority="63">
      <formula>$C$19=""</formula>
    </cfRule>
  </conditionalFormatting>
  <conditionalFormatting sqref="F13">
    <cfRule type="expression" dxfId="40" priority="62">
      <formula>F13=""</formula>
    </cfRule>
  </conditionalFormatting>
  <conditionalFormatting sqref="F13">
    <cfRule type="expression" dxfId="39" priority="61">
      <formula>F13&lt;&gt;""</formula>
    </cfRule>
  </conditionalFormatting>
  <conditionalFormatting sqref="F15">
    <cfRule type="expression" dxfId="38" priority="60">
      <formula>$C$20&lt;&gt;""</formula>
    </cfRule>
  </conditionalFormatting>
  <conditionalFormatting sqref="F15">
    <cfRule type="expression" dxfId="37" priority="59">
      <formula>$C$19=""</formula>
    </cfRule>
  </conditionalFormatting>
  <conditionalFormatting sqref="F15">
    <cfRule type="expression" dxfId="36" priority="58">
      <formula>F15=""</formula>
    </cfRule>
  </conditionalFormatting>
  <conditionalFormatting sqref="F15">
    <cfRule type="expression" dxfId="35" priority="57">
      <formula>F15&lt;&gt;""</formula>
    </cfRule>
  </conditionalFormatting>
  <conditionalFormatting sqref="F17">
    <cfRule type="expression" dxfId="34" priority="56">
      <formula>$C$20&lt;&gt;""</formula>
    </cfRule>
  </conditionalFormatting>
  <conditionalFormatting sqref="F17">
    <cfRule type="expression" dxfId="33" priority="55">
      <formula>$C$19=""</formula>
    </cfRule>
  </conditionalFormatting>
  <conditionalFormatting sqref="F17">
    <cfRule type="expression" dxfId="32" priority="54">
      <formula>F17=""</formula>
    </cfRule>
  </conditionalFormatting>
  <conditionalFormatting sqref="F17">
    <cfRule type="expression" dxfId="31" priority="53">
      <formula>F17&lt;&gt;""</formula>
    </cfRule>
  </conditionalFormatting>
  <conditionalFormatting sqref="F5">
    <cfRule type="expression" dxfId="30" priority="48">
      <formula>$C$20&lt;&gt;""</formula>
    </cfRule>
  </conditionalFormatting>
  <conditionalFormatting sqref="F5">
    <cfRule type="expression" dxfId="29" priority="47">
      <formula>$C$19=""</formula>
    </cfRule>
  </conditionalFormatting>
  <conditionalFormatting sqref="F5">
    <cfRule type="expression" dxfId="28" priority="46">
      <formula>F5=""</formula>
    </cfRule>
  </conditionalFormatting>
  <conditionalFormatting sqref="F5">
    <cfRule type="expression" dxfId="27" priority="45">
      <formula>F5&lt;&gt;""</formula>
    </cfRule>
  </conditionalFormatting>
  <conditionalFormatting sqref="F27">
    <cfRule type="expression" dxfId="26" priority="43">
      <formula>$F$27&lt;0</formula>
    </cfRule>
    <cfRule type="expression" dxfId="25" priority="44">
      <formula>$F$27&gt;=0</formula>
    </cfRule>
  </conditionalFormatting>
  <conditionalFormatting sqref="G27">
    <cfRule type="expression" dxfId="1" priority="41">
      <formula>$G$27&lt;5%</formula>
    </cfRule>
    <cfRule type="expression" dxfId="0" priority="42">
      <formula>$G$27&gt;=5%</formula>
    </cfRule>
  </conditionalFormatting>
  <conditionalFormatting sqref="F28">
    <cfRule type="expression" dxfId="24" priority="39">
      <formula>$F$28="STATO OTTIMALE"</formula>
    </cfRule>
    <cfRule type="expression" dxfId="23" priority="40">
      <formula>$F$28="STATO PREOCCUPANTE"</formula>
    </cfRule>
  </conditionalFormatting>
  <conditionalFormatting sqref="C42">
    <cfRule type="expression" dxfId="22" priority="37">
      <formula>$C$42="STATO OTTIMALE"</formula>
    </cfRule>
    <cfRule type="expression" dxfId="21" priority="38">
      <formula>$C$42="STATO PREOCCUPANTE"</formula>
    </cfRule>
  </conditionalFormatting>
  <conditionalFormatting sqref="F31">
    <cfRule type="expression" dxfId="20" priority="27">
      <formula>$F$31="PERCENTUALE OTTIMALE"</formula>
    </cfRule>
    <cfRule type="expression" dxfId="19" priority="28">
      <formula>$F$31="PERCENTUALE NON OTTIMALE"</formula>
    </cfRule>
  </conditionalFormatting>
  <conditionalFormatting sqref="F34">
    <cfRule type="expression" dxfId="18" priority="23">
      <formula>$F$34="PERCENTUALE OTTIMALE"</formula>
    </cfRule>
    <cfRule type="expression" dxfId="17" priority="24">
      <formula>$F$34="PERCENTUALE NON OTTIMALE"</formula>
    </cfRule>
  </conditionalFormatting>
  <conditionalFormatting sqref="F37">
    <cfRule type="expression" dxfId="16" priority="19">
      <formula>$F$37="PERCENTUALE OTTIMALE"</formula>
    </cfRule>
    <cfRule type="expression" dxfId="15" priority="20">
      <formula>$F$37="PERCENTUALE NON OTTIMALE"</formula>
    </cfRule>
  </conditionalFormatting>
  <conditionalFormatting sqref="F41">
    <cfRule type="expression" dxfId="14" priority="17">
      <formula>$F$41="PERCENTUALE OTTIMALE"</formula>
    </cfRule>
    <cfRule type="expression" dxfId="13" priority="18">
      <formula>$F$41="PERCENTUALE NON OTTIMALE"</formula>
    </cfRule>
  </conditionalFormatting>
  <conditionalFormatting sqref="F42">
    <cfRule type="expression" dxfId="12" priority="14">
      <formula>$F$42="PERCENTUALE OTTIMALE"</formula>
    </cfRule>
    <cfRule type="expression" dxfId="11" priority="16">
      <formula>$F$42="PERCENTUALE NON OTTIMALE"</formula>
    </cfRule>
  </conditionalFormatting>
  <conditionalFormatting sqref="F46">
    <cfRule type="expression" dxfId="10" priority="12">
      <formula>$F$46="PERCENTUALE OTTIMALE"</formula>
    </cfRule>
    <cfRule type="expression" dxfId="9" priority="13">
      <formula>$F$46="PERCENTUALE NON OTTIMALE"</formula>
    </cfRule>
  </conditionalFormatting>
  <conditionalFormatting sqref="F47">
    <cfRule type="expression" dxfId="8" priority="10">
      <formula>$F$47="PERCENTUALE OTTIMALE"</formula>
    </cfRule>
    <cfRule type="expression" dxfId="7" priority="11">
      <formula>$F$47="PERCENTUALE NON OTTIMALE"</formula>
    </cfRule>
  </conditionalFormatting>
  <conditionalFormatting sqref="F20">
    <cfRule type="expression" dxfId="6" priority="8">
      <formula>$F$20&gt;20%</formula>
    </cfRule>
    <cfRule type="expression" dxfId="5" priority="9">
      <formula>$F$20&lt;=20%</formula>
    </cfRule>
  </conditionalFormatting>
  <conditionalFormatting sqref="F50">
    <cfRule type="expression" dxfId="4" priority="2">
      <formula>$F$50="PERCENTUALE OTTIMALE"</formula>
    </cfRule>
    <cfRule type="expression" dxfId="3" priority="3">
      <formula>$F$50="PERCENTUALE NON OTTIMALE"</formula>
    </cfRule>
  </conditionalFormatting>
  <conditionalFormatting sqref="F21">
    <cfRule type="expression" dxfId="2" priority="1">
      <formula>$F$21="IMPOSTE ELEVATE"</formula>
    </cfRule>
  </conditionalFormatting>
  <hyperlinks>
    <hyperlink ref="E52" r:id="rId1"/>
  </hyperlink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CHECK UP CONTROLLO SALONE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2016-11-17T10:48:26Z</cp:lastPrinted>
  <dcterms:created xsi:type="dcterms:W3CDTF">2016-11-16T18:15:40Z</dcterms:created>
  <dcterms:modified xsi:type="dcterms:W3CDTF">2016-11-18T10:56:10Z</dcterms:modified>
</cp:coreProperties>
</file>